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物联清单" sheetId="1" r:id="rId1"/>
    <sheet name="第三方配件清单" sheetId="2" r:id="rId2"/>
  </sheets>
  <calcPr calcId="144525"/>
</workbook>
</file>

<file path=xl/sharedStrings.xml><?xml version="1.0" encoding="utf-8"?>
<sst xmlns="http://schemas.openxmlformats.org/spreadsheetml/2006/main" count="81" uniqueCount="54">
  <si>
    <t>0325设备物联项目报价单</t>
  </si>
  <si>
    <t>客户名称</t>
  </si>
  <si>
    <t>报价人</t>
  </si>
  <si>
    <t>李沛洋</t>
  </si>
  <si>
    <t>报价日期</t>
  </si>
  <si>
    <t>2022.10.17</t>
  </si>
  <si>
    <t>客户地址</t>
  </si>
  <si>
    <t>报价人电话</t>
  </si>
  <si>
    <t>报价人邮箱</t>
  </si>
  <si>
    <t>设备物联</t>
  </si>
  <si>
    <t>一、现场数据采集硬件（采集终端、工业网关）</t>
  </si>
  <si>
    <t>1）普通控制及PLC控制类</t>
  </si>
  <si>
    <t>序号</t>
  </si>
  <si>
    <t>项目名称</t>
  </si>
  <si>
    <t>项目要求/功能模块描述</t>
  </si>
  <si>
    <t>单位</t>
  </si>
  <si>
    <t>数量</t>
  </si>
  <si>
    <t>单价</t>
  </si>
  <si>
    <t>总价/元</t>
  </si>
  <si>
    <t>备注</t>
  </si>
  <si>
    <t>1.1</t>
  </si>
  <si>
    <t>物联云盒
(4G）</t>
  </si>
  <si>
    <t>采集生产车间50台自动化设备PLC：
设备状态（开机、停机、故障）、开机时长、运行时长、停机时长、产量和工艺数据。</t>
  </si>
  <si>
    <t>台</t>
  </si>
  <si>
    <t>协助事项：
1.深度物联：需客户提供PLC设备的变量点表，如无PLC点表则另外收费。单片机、控制卡板则需要提供通信端口、协议和点表信息。</t>
  </si>
  <si>
    <t>1.2</t>
  </si>
  <si>
    <t>智能管理器
（4G版）</t>
  </si>
  <si>
    <t>支持4G、以太网上传采集数据，有利于减少接入资费
无线接收物联云盒的数据</t>
  </si>
  <si>
    <t>小计（含税）</t>
  </si>
  <si>
    <t>二、软件平台</t>
  </si>
  <si>
    <t>2.1</t>
  </si>
  <si>
    <t>IIOT连接管理服务标准版V1.2——云部署</t>
  </si>
  <si>
    <t>云部署，集中管理、配置、运维服务</t>
  </si>
  <si>
    <t>年</t>
  </si>
  <si>
    <t>部署方式：云部署，本地部署需要50000元。</t>
  </si>
  <si>
    <t>三、物联终端配套服务（物联终端技术服务）</t>
  </si>
  <si>
    <t>3.1</t>
  </si>
  <si>
    <t>系统调试</t>
  </si>
  <si>
    <t>安装、调试、项目管理等</t>
  </si>
  <si>
    <t>人/天</t>
  </si>
  <si>
    <t>参考价，达成采购意向后实地评估</t>
  </si>
  <si>
    <t>物联合计（含一年维保）（含税）</t>
  </si>
  <si>
    <t>第二年开始，软硬件维保另计</t>
  </si>
  <si>
    <t>第三方仪器和模块建议清单（用户自行安装与评估）</t>
  </si>
  <si>
    <t>参考价</t>
  </si>
  <si>
    <t>物联通讯卡</t>
  </si>
  <si>
    <t>4G物联通讯流量卡</t>
  </si>
  <si>
    <t>张/年</t>
  </si>
  <si>
    <t>PLC扩展模块</t>
  </si>
  <si>
    <t>50台PLC物理接口占用</t>
  </si>
  <si>
    <t>如没被占用，则不需</t>
  </si>
  <si>
    <t>总计</t>
  </si>
  <si>
    <t>云部署总价</t>
  </si>
  <si>
    <t>本地部署总价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</si>
</sst>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&quot; &quot;;\(#,##0.00\)"/>
  </numFmts>
  <fonts count="37">
    <font>
      <sz val="12"/>
      <color theme="1"/>
      <name val="等线"/>
      <charset val="134"/>
      <scheme val="minor"/>
    </font>
    <font>
      <b/>
      <sz val="14"/>
      <color rgb="FF000000"/>
      <name val="宋体"/>
      <charset val="134"/>
    </font>
    <font>
      <sz val="14"/>
      <color rgb="FF000000"/>
      <name val="等线"/>
      <charset val="134"/>
    </font>
    <font>
      <sz val="14"/>
      <name val="等线"/>
      <charset val="134"/>
    </font>
    <font>
      <b/>
      <sz val="10"/>
      <color rgb="FF000000"/>
      <name val="宋体"/>
      <charset val="134"/>
    </font>
    <font>
      <sz val="12"/>
      <color rgb="FF000000"/>
      <name val="等线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134"/>
      <scheme val="minor"/>
    </font>
    <font>
      <sz val="10"/>
      <color rgb="FFFF0000"/>
      <name val="宋体"/>
      <charset val="134"/>
    </font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DF921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12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4" borderId="13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18" borderId="16" applyNumberFormat="0" applyAlignment="0" applyProtection="0">
      <alignment vertical="center"/>
    </xf>
    <xf numFmtId="0" fontId="31" fillId="18" borderId="12" applyNumberFormat="0" applyAlignment="0" applyProtection="0">
      <alignment vertical="center"/>
    </xf>
    <xf numFmtId="0" fontId="32" fillId="19" borderId="17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4" fillId="0" borderId="0" applyBorder="0"/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40" fontId="4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0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" xfId="45" applyFont="1" applyBorder="1" applyAlignment="1">
      <alignment horizontal="center" vertical="center" wrapText="1"/>
    </xf>
    <xf numFmtId="0" fontId="10" fillId="0" borderId="2" xfId="45" applyFont="1" applyBorder="1" applyAlignment="1">
      <alignment horizontal="center" vertical="center" wrapText="1"/>
    </xf>
    <xf numFmtId="0" fontId="9" fillId="0" borderId="4" xfId="45" applyFont="1" applyBorder="1" applyAlignment="1">
      <alignment horizontal="center" vertical="center" wrapText="1"/>
    </xf>
    <xf numFmtId="0" fontId="10" fillId="0" borderId="4" xfId="45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9" fontId="12" fillId="4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12" fillId="4" borderId="2" xfId="0" applyNumberFormat="1" applyFont="1" applyFill="1" applyBorder="1" applyAlignment="1">
      <alignment horizontal="center" vertical="center" wrapText="1"/>
    </xf>
    <xf numFmtId="0" fontId="12" fillId="4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0" fontId="7" fillId="0" borderId="11" xfId="0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0" fillId="0" borderId="6" xfId="45" applyFont="1" applyBorder="1" applyAlignment="1">
      <alignment horizontal="center" vertical="center" wrapText="1"/>
    </xf>
    <xf numFmtId="0" fontId="10" fillId="0" borderId="8" xfId="45" applyFont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40" fontId="9" fillId="0" borderId="2" xfId="45" applyNumberFormat="1" applyFont="1" applyFill="1" applyBorder="1" applyAlignment="1">
      <alignment horizontal="center" vertical="center" wrapText="1"/>
    </xf>
    <xf numFmtId="0" fontId="10" fillId="0" borderId="2" xfId="45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5" fillId="0" borderId="4" xfId="10" applyNumberForma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9" fillId="3" borderId="8" xfId="0" applyFont="1" applyFill="1" applyBorder="1" applyAlignment="1">
      <alignment horizontal="left" vertical="center" wrapText="1"/>
    </xf>
    <xf numFmtId="40" fontId="9" fillId="0" borderId="2" xfId="0" applyNumberFormat="1" applyFont="1" applyBorder="1" applyAlignment="1">
      <alignment horizontal="center" vertical="center"/>
    </xf>
    <xf numFmtId="40" fontId="13" fillId="0" borderId="2" xfId="0" applyNumberFormat="1" applyFont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center" vertical="center" wrapText="1"/>
    </xf>
    <xf numFmtId="176" fontId="16" fillId="0" borderId="5" xfId="0" applyNumberFormat="1" applyFont="1" applyBorder="1" applyAlignment="1">
      <alignment horizontal="center" vertical="center" wrapText="1"/>
    </xf>
    <xf numFmtId="40" fontId="13" fillId="5" borderId="2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176" fontId="10" fillId="0" borderId="4" xfId="0" applyNumberFormat="1" applyFont="1" applyFill="1" applyBorder="1" applyAlignment="1">
      <alignment horizontal="center" vertical="center" wrapText="1"/>
    </xf>
    <xf numFmtId="40" fontId="7" fillId="0" borderId="4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left" vertical="center" wrapText="1"/>
    </xf>
    <xf numFmtId="40" fontId="9" fillId="7" borderId="2" xfId="0" applyNumberFormat="1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vertical="center" wrapText="1"/>
    </xf>
    <xf numFmtId="40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_主寺污水处理厂设备采购方案自控 2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topLeftCell="A3" workbookViewId="0">
      <selection activeCell="I13" sqref="I13"/>
    </sheetView>
  </sheetViews>
  <sheetFormatPr defaultColWidth="8.66666666666667" defaultRowHeight="15.6"/>
  <cols>
    <col min="3" max="3" width="17.6666666666667" customWidth="1"/>
    <col min="5" max="5" width="27.3333333333333" customWidth="1"/>
    <col min="8" max="8" width="13.1666666666667" customWidth="1"/>
    <col min="9" max="9" width="14.5" customWidth="1"/>
    <col min="10" max="10" width="28" customWidth="1"/>
  </cols>
  <sheetData>
    <row r="1" ht="22.2" spans="1:11">
      <c r="A1" s="17" t="s">
        <v>0</v>
      </c>
      <c r="B1" s="18"/>
      <c r="C1" s="17"/>
      <c r="D1" s="17"/>
      <c r="E1" s="17"/>
      <c r="F1" s="17"/>
      <c r="G1" s="17"/>
      <c r="H1" s="17"/>
      <c r="I1" s="17"/>
      <c r="J1" s="17"/>
      <c r="K1" s="52"/>
    </row>
    <row r="2" spans="1:11">
      <c r="A2" s="19" t="s">
        <v>1</v>
      </c>
      <c r="B2" s="19"/>
      <c r="C2" s="20"/>
      <c r="D2" s="20"/>
      <c r="E2" s="19" t="s">
        <v>2</v>
      </c>
      <c r="F2" s="20" t="s">
        <v>3</v>
      </c>
      <c r="G2" s="20"/>
      <c r="H2" s="20"/>
      <c r="I2" s="53" t="s">
        <v>4</v>
      </c>
      <c r="J2" s="54" t="s">
        <v>5</v>
      </c>
      <c r="K2" s="55"/>
    </row>
    <row r="3" spans="1:11">
      <c r="A3" s="19" t="s">
        <v>6</v>
      </c>
      <c r="B3" s="19"/>
      <c r="C3" s="21"/>
      <c r="D3" s="21"/>
      <c r="E3" s="21" t="s">
        <v>7</v>
      </c>
      <c r="F3" s="22">
        <v>13660570235</v>
      </c>
      <c r="G3" s="22"/>
      <c r="H3" s="22"/>
      <c r="I3" s="21" t="s">
        <v>8</v>
      </c>
      <c r="J3" s="56"/>
      <c r="K3" s="57"/>
    </row>
    <row r="4" spans="1:11">
      <c r="A4" s="23" t="s">
        <v>9</v>
      </c>
      <c r="B4" s="24" t="s">
        <v>10</v>
      </c>
      <c r="C4" s="25"/>
      <c r="D4" s="25"/>
      <c r="E4" s="25"/>
      <c r="F4" s="25"/>
      <c r="G4" s="25"/>
      <c r="H4" s="25"/>
      <c r="I4" s="25"/>
      <c r="J4" s="25"/>
      <c r="K4" s="58"/>
    </row>
    <row r="5" spans="1:11">
      <c r="A5" s="23"/>
      <c r="B5" s="26" t="s">
        <v>11</v>
      </c>
      <c r="C5" s="27"/>
      <c r="D5" s="27"/>
      <c r="E5" s="27"/>
      <c r="F5" s="27"/>
      <c r="G5" s="27"/>
      <c r="H5" s="27"/>
      <c r="I5" s="27"/>
      <c r="J5" s="59"/>
      <c r="K5" s="58"/>
    </row>
    <row r="6" spans="1:11">
      <c r="A6" s="23"/>
      <c r="B6" s="28" t="s">
        <v>12</v>
      </c>
      <c r="C6" s="28" t="s">
        <v>13</v>
      </c>
      <c r="D6" s="28" t="s">
        <v>14</v>
      </c>
      <c r="E6" s="28"/>
      <c r="F6" s="28" t="s">
        <v>15</v>
      </c>
      <c r="G6" s="28" t="s">
        <v>16</v>
      </c>
      <c r="H6" s="29" t="s">
        <v>17</v>
      </c>
      <c r="I6" s="60" t="s">
        <v>18</v>
      </c>
      <c r="J6" s="28" t="s">
        <v>19</v>
      </c>
      <c r="K6" s="58"/>
    </row>
    <row r="7" ht="96" customHeight="1" spans="1:11">
      <c r="A7" s="23"/>
      <c r="B7" s="30" t="s">
        <v>20</v>
      </c>
      <c r="C7" s="31" t="s">
        <v>21</v>
      </c>
      <c r="D7" s="32" t="s">
        <v>22</v>
      </c>
      <c r="E7" s="32"/>
      <c r="F7" s="30" t="s">
        <v>23</v>
      </c>
      <c r="G7" s="33">
        <v>50</v>
      </c>
      <c r="H7" s="34">
        <v>1450</v>
      </c>
      <c r="I7" s="61">
        <f>H7*G7</f>
        <v>72500</v>
      </c>
      <c r="J7" s="62" t="s">
        <v>24</v>
      </c>
      <c r="K7" s="58"/>
    </row>
    <row r="8" ht="43" customHeight="1" spans="1:11">
      <c r="A8" s="23"/>
      <c r="B8" s="30" t="s">
        <v>25</v>
      </c>
      <c r="C8" s="31" t="s">
        <v>26</v>
      </c>
      <c r="D8" s="32" t="s">
        <v>27</v>
      </c>
      <c r="E8" s="32"/>
      <c r="F8" s="35" t="s">
        <v>23</v>
      </c>
      <c r="G8" s="36">
        <v>12</v>
      </c>
      <c r="H8" s="34">
        <v>1900</v>
      </c>
      <c r="I8" s="61">
        <f>H8*G8</f>
        <v>22800</v>
      </c>
      <c r="J8" s="63"/>
      <c r="K8" s="58"/>
    </row>
    <row r="9" spans="1:11">
      <c r="A9" s="23"/>
      <c r="B9" s="30"/>
      <c r="C9" s="37" t="s">
        <v>28</v>
      </c>
      <c r="D9" s="38"/>
      <c r="E9" s="38"/>
      <c r="F9" s="38"/>
      <c r="G9" s="38"/>
      <c r="H9" s="39"/>
      <c r="I9" s="64">
        <f>SUM(I7:I8)</f>
        <v>95300</v>
      </c>
      <c r="J9" s="46"/>
      <c r="K9" s="58"/>
    </row>
    <row r="10" spans="1:11">
      <c r="A10" s="23"/>
      <c r="B10" s="24" t="s">
        <v>29</v>
      </c>
      <c r="C10" s="24"/>
      <c r="D10" s="24"/>
      <c r="E10" s="24"/>
      <c r="F10" s="24"/>
      <c r="G10" s="24"/>
      <c r="H10" s="24"/>
      <c r="I10" s="24"/>
      <c r="J10" s="24"/>
      <c r="K10" s="58"/>
    </row>
    <row r="11" spans="1:11">
      <c r="A11" s="23"/>
      <c r="B11" s="28" t="s">
        <v>12</v>
      </c>
      <c r="C11" s="40" t="s">
        <v>13</v>
      </c>
      <c r="D11" s="28" t="s">
        <v>14</v>
      </c>
      <c r="E11" s="28"/>
      <c r="F11" s="28" t="s">
        <v>15</v>
      </c>
      <c r="G11" s="28" t="s">
        <v>16</v>
      </c>
      <c r="H11" s="29" t="s">
        <v>17</v>
      </c>
      <c r="I11" s="60" t="s">
        <v>18</v>
      </c>
      <c r="J11" s="28" t="s">
        <v>19</v>
      </c>
      <c r="K11" s="65"/>
    </row>
    <row r="12" ht="33" customHeight="1" spans="1:11">
      <c r="A12" s="23"/>
      <c r="B12" s="41" t="s">
        <v>30</v>
      </c>
      <c r="C12" s="22" t="s">
        <v>31</v>
      </c>
      <c r="D12" s="42" t="s">
        <v>32</v>
      </c>
      <c r="E12" s="43"/>
      <c r="F12" s="30" t="s">
        <v>33</v>
      </c>
      <c r="G12" s="44">
        <v>1</v>
      </c>
      <c r="H12" s="45">
        <v>5000</v>
      </c>
      <c r="I12" s="45">
        <f>H12*G12</f>
        <v>5000</v>
      </c>
      <c r="J12" s="66" t="s">
        <v>34</v>
      </c>
      <c r="K12" s="58"/>
    </row>
    <row r="13" spans="1:11">
      <c r="A13" s="23"/>
      <c r="B13" s="46"/>
      <c r="C13" s="37" t="s">
        <v>28</v>
      </c>
      <c r="D13" s="38"/>
      <c r="E13" s="38"/>
      <c r="F13" s="38"/>
      <c r="G13" s="38"/>
      <c r="H13" s="39"/>
      <c r="I13" s="64">
        <f>SUM(I12:I12)</f>
        <v>5000</v>
      </c>
      <c r="J13" s="46"/>
      <c r="K13" s="58"/>
    </row>
    <row r="14" spans="1:11">
      <c r="A14" s="23"/>
      <c r="B14" s="24" t="s">
        <v>35</v>
      </c>
      <c r="C14" s="24"/>
      <c r="D14" s="24"/>
      <c r="E14" s="24"/>
      <c r="F14" s="24"/>
      <c r="G14" s="24"/>
      <c r="H14" s="24"/>
      <c r="I14" s="24"/>
      <c r="J14" s="24"/>
      <c r="K14" s="58"/>
    </row>
    <row r="15" spans="1:11">
      <c r="A15" s="23"/>
      <c r="B15" s="28" t="s">
        <v>12</v>
      </c>
      <c r="C15" s="40" t="s">
        <v>13</v>
      </c>
      <c r="D15" s="28" t="s">
        <v>14</v>
      </c>
      <c r="E15" s="28"/>
      <c r="F15" s="28" t="s">
        <v>15</v>
      </c>
      <c r="G15" s="28" t="s">
        <v>16</v>
      </c>
      <c r="H15" s="29" t="s">
        <v>17</v>
      </c>
      <c r="I15" s="60" t="s">
        <v>18</v>
      </c>
      <c r="J15" s="28" t="s">
        <v>19</v>
      </c>
      <c r="K15" s="65"/>
    </row>
    <row r="16" ht="35" customHeight="1" spans="1:11">
      <c r="A16" s="23"/>
      <c r="B16" s="41" t="s">
        <v>36</v>
      </c>
      <c r="C16" s="20" t="s">
        <v>37</v>
      </c>
      <c r="D16" s="47" t="s">
        <v>38</v>
      </c>
      <c r="E16" s="48"/>
      <c r="F16" s="49" t="s">
        <v>39</v>
      </c>
      <c r="G16" s="44">
        <v>20</v>
      </c>
      <c r="H16" s="50">
        <v>2000</v>
      </c>
      <c r="I16" s="67">
        <f t="shared" ref="I16" si="0">H16*G16</f>
        <v>40000</v>
      </c>
      <c r="J16" s="68" t="s">
        <v>40</v>
      </c>
      <c r="K16" s="58"/>
    </row>
    <row r="17" spans="1:11">
      <c r="A17" s="23"/>
      <c r="B17" s="46"/>
      <c r="C17" s="37" t="s">
        <v>28</v>
      </c>
      <c r="D17" s="38"/>
      <c r="E17" s="38"/>
      <c r="F17" s="38"/>
      <c r="G17" s="38"/>
      <c r="H17" s="39"/>
      <c r="I17" s="64">
        <f>SUM(I16:I16)</f>
        <v>40000</v>
      </c>
      <c r="J17" s="46"/>
      <c r="K17" s="58"/>
    </row>
    <row r="18" spans="1:11">
      <c r="A18" s="23"/>
      <c r="B18" s="51" t="s">
        <v>41</v>
      </c>
      <c r="C18" s="51"/>
      <c r="D18" s="51"/>
      <c r="E18" s="51"/>
      <c r="F18" s="51"/>
      <c r="G18" s="51"/>
      <c r="H18" s="51"/>
      <c r="I18" s="69">
        <f>SUM(I9+I13+I17)</f>
        <v>140300</v>
      </c>
      <c r="J18" s="70" t="s">
        <v>42</v>
      </c>
      <c r="K18" s="71"/>
    </row>
    <row r="20" spans="9:9">
      <c r="I20" s="72"/>
    </row>
  </sheetData>
  <mergeCells count="24">
    <mergeCell ref="A1:J1"/>
    <mergeCell ref="A2:B2"/>
    <mergeCell ref="C2:D2"/>
    <mergeCell ref="F2:H2"/>
    <mergeCell ref="A3:B3"/>
    <mergeCell ref="C3:D3"/>
    <mergeCell ref="F3:H3"/>
    <mergeCell ref="B4:J4"/>
    <mergeCell ref="B5:J5"/>
    <mergeCell ref="D6:E6"/>
    <mergeCell ref="D7:E7"/>
    <mergeCell ref="D8:E8"/>
    <mergeCell ref="C9:H9"/>
    <mergeCell ref="B10:J10"/>
    <mergeCell ref="D11:E11"/>
    <mergeCell ref="D12:E12"/>
    <mergeCell ref="C13:H13"/>
    <mergeCell ref="B14:J14"/>
    <mergeCell ref="D15:E15"/>
    <mergeCell ref="D16:E16"/>
    <mergeCell ref="C17:H17"/>
    <mergeCell ref="B18:H18"/>
    <mergeCell ref="A4:A18"/>
    <mergeCell ref="J7:J8"/>
  </mergeCells>
  <conditionalFormatting sqref="H7">
    <cfRule type="cellIs" dxfId="0" priority="4" stopIfTrue="1" operator="lessThan">
      <formula>0</formula>
    </cfRule>
  </conditionalFormatting>
  <conditionalFormatting sqref="H8">
    <cfRule type="cellIs" dxfId="0" priority="6" stopIfTrue="1" operator="lessThan">
      <formula>0</formula>
    </cfRule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E17" sqref="E17"/>
    </sheetView>
  </sheetViews>
  <sheetFormatPr defaultColWidth="8.72727272727273" defaultRowHeight="15.6"/>
  <cols>
    <col min="2" max="2" width="13.6363636363636" customWidth="1"/>
    <col min="4" max="4" width="13.2727272727273" customWidth="1"/>
    <col min="8" max="8" width="9.54545454545454"/>
    <col min="9" max="9" width="34.9090909090909" customWidth="1"/>
  </cols>
  <sheetData>
    <row r="1" ht="17.4" spans="1:9">
      <c r="A1" s="1" t="s">
        <v>43</v>
      </c>
      <c r="B1" s="2"/>
      <c r="C1" s="3"/>
      <c r="D1" s="2"/>
      <c r="E1" s="3"/>
      <c r="F1" s="3"/>
      <c r="G1" s="2"/>
      <c r="H1" s="2"/>
      <c r="I1" s="15"/>
    </row>
    <row r="2" spans="1:9">
      <c r="A2" s="4" t="s">
        <v>12</v>
      </c>
      <c r="B2" s="4" t="s">
        <v>13</v>
      </c>
      <c r="C2" s="4" t="s">
        <v>14</v>
      </c>
      <c r="D2" s="5"/>
      <c r="E2" s="4" t="s">
        <v>15</v>
      </c>
      <c r="F2" s="4" t="s">
        <v>16</v>
      </c>
      <c r="G2" s="6" t="s">
        <v>44</v>
      </c>
      <c r="H2" s="7" t="s">
        <v>18</v>
      </c>
      <c r="I2" s="16" t="s">
        <v>19</v>
      </c>
    </row>
    <row r="3" spans="1:9">
      <c r="A3" s="8">
        <v>1.1</v>
      </c>
      <c r="B3" s="9" t="s">
        <v>45</v>
      </c>
      <c r="C3" s="9" t="s">
        <v>46</v>
      </c>
      <c r="D3" s="5"/>
      <c r="E3" s="9" t="s">
        <v>47</v>
      </c>
      <c r="F3" s="8">
        <v>12</v>
      </c>
      <c r="G3" s="10">
        <v>180</v>
      </c>
      <c r="H3" s="11">
        <f>F3*G3</f>
        <v>2160</v>
      </c>
      <c r="I3" s="11"/>
    </row>
    <row r="4" spans="1:9">
      <c r="A4" s="8">
        <v>1.2</v>
      </c>
      <c r="B4" s="12" t="s">
        <v>48</v>
      </c>
      <c r="C4" s="12" t="s">
        <v>49</v>
      </c>
      <c r="D4" s="5"/>
      <c r="E4" s="9" t="s">
        <v>23</v>
      </c>
      <c r="F4" s="8">
        <v>50</v>
      </c>
      <c r="G4" s="13">
        <v>760</v>
      </c>
      <c r="H4" s="11">
        <f>F4*G4</f>
        <v>38000</v>
      </c>
      <c r="I4" s="11" t="s">
        <v>50</v>
      </c>
    </row>
    <row r="5" spans="1:8">
      <c r="A5" s="14" t="s">
        <v>51</v>
      </c>
      <c r="H5">
        <f>SUM(H3:H4)</f>
        <v>40160</v>
      </c>
    </row>
    <row r="8" spans="1:8">
      <c r="A8" t="s">
        <v>52</v>
      </c>
      <c r="H8">
        <f>物联清单!I18+H5</f>
        <v>180460</v>
      </c>
    </row>
    <row r="9" spans="1:8">
      <c r="A9" t="s">
        <v>53</v>
      </c>
      <c r="H9">
        <f>H8+45000</f>
        <v>225460</v>
      </c>
    </row>
  </sheetData>
  <mergeCells count="4">
    <mergeCell ref="A1:I1"/>
    <mergeCell ref="C2:D2"/>
    <mergeCell ref="C3:D3"/>
    <mergeCell ref="C4:D4"/>
  </mergeCells>
  <conditionalFormatting sqref="G3">
    <cfRule type="cellIs" dxfId="0" priority="13" stopIfTrue="1" operator="lessThan">
      <formula>0</formula>
    </cfRule>
  </conditionalFormatting>
  <conditionalFormatting sqref="H3:H4">
    <cfRule type="cellIs" dxfId="0" priority="15" stopIfTrue="1" operator="lessThan">
      <formula>0</formula>
    </cfRule>
  </conditionalFormatting>
  <conditionalFormatting sqref="I3:I4">
    <cfRule type="cellIs" dxfId="0" priority="3" stopIfTrue="1" operator="lessThan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物联清单</vt:lpstr>
      <vt:lpstr>第三方配件清单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 Einem</dc:creator>
  <cp:lastModifiedBy>沛洋</cp:lastModifiedBy>
  <dcterms:created xsi:type="dcterms:W3CDTF">2022-03-03T10:00:00Z</dcterms:created>
  <dcterms:modified xsi:type="dcterms:W3CDTF">2022-10-17T07:07:45Z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DDEEEEF4F4E241E69F3C3861D39D868A</vt:lpwstr>
  </property>
</Properties>
</file>